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0640" windowHeight="11760"/>
  </bookViews>
  <sheets>
    <sheet name="Муниципалитет 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/>
  <c r="Y9"/>
  <c r="Y10"/>
  <c r="Y11"/>
  <c r="Y12"/>
  <c r="Y13"/>
  <c r="Y14"/>
  <c r="Y15"/>
  <c r="Y16"/>
  <c r="Y17"/>
  <c r="Y18"/>
  <c r="Y7"/>
  <c r="T19"/>
  <c r="K3" s="1"/>
  <c r="O3"/>
  <c r="S3"/>
  <c r="D3"/>
  <c r="W19"/>
  <c r="M3" s="1"/>
  <c r="Q3" s="1"/>
  <c r="I19"/>
  <c r="J19"/>
  <c r="K19"/>
  <c r="L19"/>
  <c r="M19"/>
  <c r="N19"/>
  <c r="O19"/>
  <c r="P19"/>
  <c r="Q19"/>
  <c r="R19"/>
  <c r="S19"/>
  <c r="V19"/>
  <c r="L3" s="1"/>
  <c r="H8"/>
  <c r="U8" s="1"/>
  <c r="H9"/>
  <c r="U9"/>
  <c r="H10"/>
  <c r="U10" s="1"/>
  <c r="H11"/>
  <c r="U11" s="1"/>
  <c r="H12"/>
  <c r="U12" s="1"/>
  <c r="H13"/>
  <c r="U13"/>
  <c r="H14"/>
  <c r="U14"/>
  <c r="H15"/>
  <c r="U15" s="1"/>
  <c r="H16"/>
  <c r="U16"/>
  <c r="H17"/>
  <c r="U17"/>
  <c r="H18"/>
  <c r="U18"/>
  <c r="H7"/>
  <c r="U7" s="1"/>
  <c r="G19"/>
  <c r="G3" s="1"/>
  <c r="J3" l="1"/>
  <c r="I3"/>
  <c r="H19"/>
  <c r="H3" l="1"/>
  <c r="P3" s="1"/>
  <c r="U19"/>
</calcChain>
</file>

<file path=xl/sharedStrings.xml><?xml version="1.0" encoding="utf-8"?>
<sst xmlns="http://schemas.openxmlformats.org/spreadsheetml/2006/main" count="120" uniqueCount="80">
  <si>
    <t>Наименование муниципалитета</t>
  </si>
  <si>
    <t>Наименование учреждения, реализующего программы дополнительного образования</t>
  </si>
  <si>
    <t>ведомственная принадлежность</t>
  </si>
  <si>
    <t>Официаотное краткое наименование</t>
  </si>
  <si>
    <t>федеральное, областное, муниципальное, частное</t>
  </si>
  <si>
    <t>образование, культура, спорт, частное</t>
  </si>
  <si>
    <t>заполняется только для муниципальных учреждений</t>
  </si>
  <si>
    <t>Число мест по общеразвивающим программам, всего</t>
  </si>
  <si>
    <t>Итого по муниципалитету</t>
  </si>
  <si>
    <t>х</t>
  </si>
  <si>
    <t>1 час в неделю</t>
  </si>
  <si>
    <t>2 часа в неделю</t>
  </si>
  <si>
    <t>3 часа в неделю</t>
  </si>
  <si>
    <t>4 часа в неделю</t>
  </si>
  <si>
    <t>5 часов в неделю</t>
  </si>
  <si>
    <t>6 часов в неделю</t>
  </si>
  <si>
    <t>из них по программам, реализуемым согласно расписанию (т.е. на каждого ребенка)</t>
  </si>
  <si>
    <t>более 10 часов в неделю</t>
  </si>
  <si>
    <t>7 часов в неделю</t>
  </si>
  <si>
    <t>8 часов в неделю</t>
  </si>
  <si>
    <t>9 часов в неделю</t>
  </si>
  <si>
    <t>10 часов в неделю</t>
  </si>
  <si>
    <t>Численность детей в возрасте от 5 до 18 лет</t>
  </si>
  <si>
    <t>Средняя наполняемость групп</t>
  </si>
  <si>
    <t>Основные педагоги</t>
  </si>
  <si>
    <t>Численность</t>
  </si>
  <si>
    <t>Уровень подчиненности</t>
  </si>
  <si>
    <t>реализуемым дистанционно всегда, а не только в карантин</t>
  </si>
  <si>
    <t>Число мест по дистанционным программам из общего числа мест</t>
  </si>
  <si>
    <t>Число мест по ПФДОД из общего числа мест</t>
  </si>
  <si>
    <t>Средняя нагрузка (педчасов в неделю)</t>
  </si>
  <si>
    <t>Педагоги-совместители (численность)</t>
  </si>
  <si>
    <t>чел.</t>
  </si>
  <si>
    <t>%</t>
  </si>
  <si>
    <t>* По физкультурно-спортивной направленности к предпрофессиональным относятся этап начальной подготовки, учебно-тренировочный этап, этап спортивного совершенствования. Помимо этого предпрфессиональные программы могут иметься только в художественной направленности</t>
  </si>
  <si>
    <t>Число мест по предпрофессиональным программам</t>
  </si>
  <si>
    <t>Число мест по общеразвивающим программам</t>
  </si>
  <si>
    <t>Всего</t>
  </si>
  <si>
    <t>1-6 часов в неделю</t>
  </si>
  <si>
    <t>свыше 6 часов в неделю</t>
  </si>
  <si>
    <t>Вовлеченные дети**</t>
  </si>
  <si>
    <t>** ИС Навигатор - Сводные данные - Вовлеченные дети - всего обучавшихся в этом календарном году</t>
  </si>
  <si>
    <t>по ПФДОД</t>
  </si>
  <si>
    <t>Число сертификатов ПФДОД</t>
  </si>
  <si>
    <t>Число мест по ПФДОД из общего числа мест по общеразвивающим программам</t>
  </si>
  <si>
    <t>шт.</t>
  </si>
  <si>
    <t>на предпрофессиональные программы и (или) спортподготовку</t>
  </si>
  <si>
    <t>Число мест по предпрофессиональным программам и программам спортподготовки*</t>
  </si>
  <si>
    <t>на общеразвивающие программы из муниципального бюджета</t>
  </si>
  <si>
    <t>на общеразвивающие программы из областного бюджета</t>
  </si>
  <si>
    <t>Места по общеразвивающим программам, по которым на дату заполнения мониторинга нет зачисленных детей</t>
  </si>
  <si>
    <t>Количество</t>
  </si>
  <si>
    <t>Число мест на 1 ребенка (возможность)</t>
  </si>
  <si>
    <t>Из общего числа педагогов, число педагогов с</t>
  </si>
  <si>
    <t>высшим образованием</t>
  </si>
  <si>
    <t xml:space="preserve"> квалификационной категорией</t>
  </si>
  <si>
    <t>Число вновь открывшихся программ (или планируемых к открытию)</t>
  </si>
  <si>
    <t>За предыдущий учебный год и текущий учебный год</t>
  </si>
  <si>
    <t>Число вновь открытых групп (или планируемых к открытию)</t>
  </si>
  <si>
    <t>Образование</t>
  </si>
  <si>
    <t>культура</t>
  </si>
  <si>
    <t>спорт</t>
  </si>
  <si>
    <t>частное</t>
  </si>
  <si>
    <t xml:space="preserve">федеральное </t>
  </si>
  <si>
    <t>областное</t>
  </si>
  <si>
    <t>муниципальное</t>
  </si>
  <si>
    <t>Объем финансирования, получаемый на реализацию дополнительного образования, тыс.руб.</t>
  </si>
  <si>
    <t>Общая численность педагогов Основные + совместители)</t>
  </si>
  <si>
    <r>
      <t xml:space="preserve">Охват детей согласно отчету </t>
    </r>
    <r>
      <rPr>
        <b/>
        <sz val="14"/>
        <color theme="1"/>
        <rFont val="Calibri"/>
        <family val="2"/>
        <charset val="204"/>
        <scheme val="minor"/>
      </rPr>
      <t>1-ДО</t>
    </r>
    <r>
      <rPr>
        <sz val="11"/>
        <color theme="1"/>
        <rFont val="Calibri"/>
        <family val="2"/>
        <charset val="204"/>
        <scheme val="minor"/>
      </rPr>
      <t xml:space="preserve"> (1-ДОП)</t>
    </r>
  </si>
  <si>
    <t>МОУ "Лицей г.Пучеж"</t>
  </si>
  <si>
    <t>МОУ "Затеихинская школа"</t>
  </si>
  <si>
    <t>МОУ "Илья-Высоковская школа"</t>
  </si>
  <si>
    <t>Пучежский район</t>
  </si>
  <si>
    <t>МОУ "Сеготская школа"</t>
  </si>
  <si>
    <t>МДОУ д/с №1 "Ромашка"</t>
  </si>
  <si>
    <t>МДОУ д/с № 4 "Ладушки"</t>
  </si>
  <si>
    <t>МДОУ д/с №6 "Колокольчик"</t>
  </si>
  <si>
    <t>МОУ Пучежская гимназия</t>
  </si>
  <si>
    <t>МУ ДО "ЦДТ г. Пучеж"</t>
  </si>
  <si>
    <t>МУ ДО "ДЮЦ г. Пучеж"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</si>
</sst>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center"/>
    </xf>
    <xf numFmtId="165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1" applyNumberFormat="1" applyFont="1" applyFill="1" applyBorder="1"/>
    <xf numFmtId="0" fontId="5" fillId="0" borderId="0" xfId="0" applyFont="1" applyAlignment="1">
      <alignment horizontal="center" vertical="top" wrapText="1"/>
    </xf>
    <xf numFmtId="9" fontId="0" fillId="0" borderId="1" xfId="1" applyFont="1" applyBorder="1"/>
    <xf numFmtId="0" fontId="0" fillId="3" borderId="1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164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70" zoomScaleNormal="70" workbookViewId="0">
      <selection activeCell="Z16" sqref="Z16:AF16"/>
    </sheetView>
  </sheetViews>
  <sheetFormatPr defaultRowHeight="15"/>
  <cols>
    <col min="1" max="1" width="40.42578125" customWidth="1"/>
    <col min="2" max="2" width="18" customWidth="1"/>
    <col min="3" max="4" width="16.28515625" customWidth="1"/>
    <col min="5" max="5" width="16.5703125" customWidth="1"/>
    <col min="6" max="6" width="26.85546875" customWidth="1"/>
    <col min="7" max="7" width="20" customWidth="1"/>
    <col min="8" max="8" width="13.85546875" customWidth="1"/>
    <col min="9" max="9" width="9.42578125" customWidth="1"/>
    <col min="10" max="10" width="12.42578125" customWidth="1"/>
    <col min="11" max="11" width="18.140625" customWidth="1"/>
    <col min="12" max="12" width="15" customWidth="1"/>
    <col min="13" max="13" width="10.140625" customWidth="1"/>
    <col min="14" max="14" width="9.42578125" customWidth="1"/>
    <col min="15" max="15" width="13" customWidth="1"/>
    <col min="16" max="16" width="12.85546875" customWidth="1"/>
    <col min="17" max="17" width="13" customWidth="1"/>
    <col min="18" max="18" width="9.7109375" customWidth="1"/>
    <col min="20" max="21" width="17.85546875" customWidth="1"/>
    <col min="22" max="22" width="15.5703125" customWidth="1"/>
    <col min="23" max="23" width="19" customWidth="1"/>
    <col min="24" max="24" width="9.42578125" customWidth="1"/>
    <col min="25" max="25" width="16.5703125" customWidth="1"/>
    <col min="27" max="27" width="16.7109375" customWidth="1"/>
    <col min="28" max="28" width="9.85546875" customWidth="1"/>
    <col min="29" max="29" width="14.7109375" customWidth="1"/>
    <col min="30" max="30" width="17" customWidth="1"/>
    <col min="31" max="31" width="14.5703125" customWidth="1"/>
    <col min="32" max="32" width="15.28515625" customWidth="1"/>
    <col min="36" max="37" width="20.7109375" customWidth="1"/>
  </cols>
  <sheetData>
    <row r="1" spans="1:37" s="12" customFormat="1" ht="53.25" customHeight="1">
      <c r="A1" s="42" t="s">
        <v>0</v>
      </c>
      <c r="B1" s="42" t="s">
        <v>22</v>
      </c>
      <c r="C1" s="39" t="s">
        <v>68</v>
      </c>
      <c r="D1" s="40"/>
      <c r="E1" s="40"/>
      <c r="F1" s="41"/>
      <c r="G1" s="42" t="s">
        <v>35</v>
      </c>
      <c r="H1" s="39" t="s">
        <v>36</v>
      </c>
      <c r="I1" s="40"/>
      <c r="J1" s="41"/>
      <c r="K1" s="30" t="s">
        <v>50</v>
      </c>
      <c r="L1" s="42" t="s">
        <v>28</v>
      </c>
      <c r="M1" s="44" t="s">
        <v>29</v>
      </c>
      <c r="N1" s="50" t="s">
        <v>43</v>
      </c>
      <c r="O1" s="50"/>
      <c r="P1" s="37" t="s">
        <v>52</v>
      </c>
      <c r="Q1" s="38"/>
      <c r="R1" s="48" t="s">
        <v>40</v>
      </c>
      <c r="S1" s="49"/>
      <c r="AJ1" s="12" t="s">
        <v>59</v>
      </c>
      <c r="AK1" s="12" t="s">
        <v>63</v>
      </c>
    </row>
    <row r="2" spans="1:37" s="12" customFormat="1" ht="84.75" customHeight="1">
      <c r="A2" s="43"/>
      <c r="B2" s="43"/>
      <c r="C2" s="11" t="s">
        <v>32</v>
      </c>
      <c r="D2" s="39" t="s">
        <v>33</v>
      </c>
      <c r="E2" s="40"/>
      <c r="F2" s="41"/>
      <c r="G2" s="43"/>
      <c r="H2" s="11" t="s">
        <v>37</v>
      </c>
      <c r="I2" s="11" t="s">
        <v>38</v>
      </c>
      <c r="J2" s="11" t="s">
        <v>39</v>
      </c>
      <c r="K2" s="31"/>
      <c r="L2" s="43"/>
      <c r="M2" s="45"/>
      <c r="N2" s="14" t="s">
        <v>45</v>
      </c>
      <c r="O2" s="14" t="s">
        <v>33</v>
      </c>
      <c r="P2" s="14" t="s">
        <v>37</v>
      </c>
      <c r="Q2" s="14" t="s">
        <v>42</v>
      </c>
      <c r="R2" s="14" t="s">
        <v>32</v>
      </c>
      <c r="S2" s="14" t="s">
        <v>33</v>
      </c>
      <c r="AJ2" s="12" t="s">
        <v>60</v>
      </c>
      <c r="AK2" s="12" t="s">
        <v>64</v>
      </c>
    </row>
    <row r="3" spans="1:37">
      <c r="A3" s="27" t="s">
        <v>72</v>
      </c>
      <c r="B3" s="27">
        <v>1229</v>
      </c>
      <c r="C3" s="27">
        <v>949</v>
      </c>
      <c r="D3" s="54">
        <f>C3/B3</f>
        <v>0.77217249796582588</v>
      </c>
      <c r="E3" s="55"/>
      <c r="F3" s="56"/>
      <c r="G3" s="1">
        <f>G19</f>
        <v>22</v>
      </c>
      <c r="H3" s="1">
        <f>H19</f>
        <v>1208</v>
      </c>
      <c r="I3" s="1">
        <f>SUM(I19:N19)</f>
        <v>1123</v>
      </c>
      <c r="J3" s="1">
        <f>SUM(O19:S19)</f>
        <v>85</v>
      </c>
      <c r="K3" s="1">
        <f>T19</f>
        <v>5</v>
      </c>
      <c r="L3" s="1">
        <f>V19</f>
        <v>0</v>
      </c>
      <c r="M3" s="15">
        <f>W19</f>
        <v>280</v>
      </c>
      <c r="N3" s="26">
        <v>0</v>
      </c>
      <c r="O3" s="20">
        <f>N3/B3</f>
        <v>0</v>
      </c>
      <c r="P3" s="17">
        <f>(G3+H3)/B3</f>
        <v>1.000813669650122</v>
      </c>
      <c r="Q3" s="17" t="e">
        <f>M3/N3</f>
        <v>#DIV/0!</v>
      </c>
      <c r="R3" s="26">
        <v>949</v>
      </c>
      <c r="S3" s="16">
        <f>R3/B3</f>
        <v>0.77217249796582588</v>
      </c>
      <c r="AJ3" t="s">
        <v>61</v>
      </c>
      <c r="AK3" t="s">
        <v>65</v>
      </c>
    </row>
    <row r="4" spans="1:37">
      <c r="A4" s="2"/>
      <c r="B4" s="2"/>
      <c r="C4" s="2"/>
      <c r="D4" s="19"/>
      <c r="E4" s="19"/>
      <c r="AJ4" t="s">
        <v>62</v>
      </c>
      <c r="AK4" t="s">
        <v>62</v>
      </c>
    </row>
    <row r="5" spans="1:37" s="4" customFormat="1" ht="82.5" customHeight="1">
      <c r="A5" s="46" t="s">
        <v>1</v>
      </c>
      <c r="B5" s="46" t="s">
        <v>2</v>
      </c>
      <c r="C5" s="46" t="s">
        <v>26</v>
      </c>
      <c r="D5" s="57" t="s">
        <v>66</v>
      </c>
      <c r="E5" s="29"/>
      <c r="F5" s="58"/>
      <c r="G5" s="46" t="s">
        <v>47</v>
      </c>
      <c r="H5" s="46" t="s">
        <v>7</v>
      </c>
      <c r="I5" s="32" t="s">
        <v>16</v>
      </c>
      <c r="J5" s="33"/>
      <c r="K5" s="33"/>
      <c r="L5" s="33"/>
      <c r="M5" s="33"/>
      <c r="N5" s="33"/>
      <c r="O5" s="33"/>
      <c r="P5" s="33"/>
      <c r="Q5" s="33"/>
      <c r="R5" s="33"/>
      <c r="S5" s="34"/>
      <c r="T5" s="35" t="s">
        <v>50</v>
      </c>
      <c r="U5" s="35"/>
      <c r="V5" s="46" t="s">
        <v>28</v>
      </c>
      <c r="W5" s="52" t="s">
        <v>44</v>
      </c>
      <c r="X5" s="46" t="s">
        <v>23</v>
      </c>
      <c r="Y5" s="46" t="s">
        <v>67</v>
      </c>
      <c r="Z5" s="32" t="s">
        <v>24</v>
      </c>
      <c r="AA5" s="34"/>
      <c r="AB5" s="46" t="s">
        <v>31</v>
      </c>
      <c r="AC5" s="35" t="s">
        <v>53</v>
      </c>
      <c r="AD5" s="35"/>
      <c r="AE5" s="23" t="s">
        <v>56</v>
      </c>
      <c r="AF5" s="23" t="s">
        <v>58</v>
      </c>
    </row>
    <row r="6" spans="1:37" ht="81.75" customHeight="1">
      <c r="A6" s="47"/>
      <c r="B6" s="47"/>
      <c r="C6" s="47"/>
      <c r="D6" s="23" t="s">
        <v>48</v>
      </c>
      <c r="E6" s="23" t="s">
        <v>49</v>
      </c>
      <c r="F6" s="13" t="s">
        <v>46</v>
      </c>
      <c r="G6" s="47"/>
      <c r="H6" s="47"/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17</v>
      </c>
      <c r="T6" s="24" t="s">
        <v>51</v>
      </c>
      <c r="U6" s="24" t="s">
        <v>33</v>
      </c>
      <c r="V6" s="47"/>
      <c r="W6" s="53"/>
      <c r="X6" s="47"/>
      <c r="Y6" s="47"/>
      <c r="Z6" s="3" t="s">
        <v>25</v>
      </c>
      <c r="AA6" s="3" t="s">
        <v>30</v>
      </c>
      <c r="AB6" s="47"/>
      <c r="AC6" s="25" t="s">
        <v>54</v>
      </c>
      <c r="AD6" s="25" t="s">
        <v>55</v>
      </c>
      <c r="AE6" s="36" t="s">
        <v>57</v>
      </c>
      <c r="AF6" s="36"/>
    </row>
    <row r="7" spans="1:37">
      <c r="A7" s="26" t="s">
        <v>69</v>
      </c>
      <c r="B7" s="26" t="s">
        <v>59</v>
      </c>
      <c r="C7" s="26" t="s">
        <v>65</v>
      </c>
      <c r="D7" s="26">
        <v>0</v>
      </c>
      <c r="E7" s="26">
        <v>103.08</v>
      </c>
      <c r="F7" s="26">
        <v>0</v>
      </c>
      <c r="G7" s="26">
        <v>0</v>
      </c>
      <c r="H7" s="5">
        <f t="shared" ref="H7:H18" si="0">SUM(I7:S7)</f>
        <v>528</v>
      </c>
      <c r="I7" s="26">
        <v>301</v>
      </c>
      <c r="J7" s="26">
        <v>75</v>
      </c>
      <c r="K7" s="26">
        <v>0</v>
      </c>
      <c r="L7" s="26">
        <v>152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2">
        <f t="shared" ref="U7:U19" si="1">T7/H7</f>
        <v>0</v>
      </c>
      <c r="V7" s="27">
        <v>0</v>
      </c>
      <c r="W7" s="27">
        <v>0</v>
      </c>
      <c r="X7" s="26">
        <v>24.7</v>
      </c>
      <c r="Y7" s="1">
        <f>Z7+AB7</f>
        <v>25</v>
      </c>
      <c r="Z7" s="26">
        <v>25</v>
      </c>
      <c r="AA7" s="26">
        <v>25.92</v>
      </c>
      <c r="AB7" s="26">
        <v>0</v>
      </c>
      <c r="AC7" s="26">
        <v>24</v>
      </c>
      <c r="AD7" s="26">
        <v>25</v>
      </c>
      <c r="AE7" s="26">
        <v>1</v>
      </c>
      <c r="AF7" s="26">
        <v>5</v>
      </c>
    </row>
    <row r="8" spans="1:37">
      <c r="A8" s="26" t="s">
        <v>77</v>
      </c>
      <c r="B8" s="26" t="s">
        <v>59</v>
      </c>
      <c r="C8" s="26" t="s">
        <v>65</v>
      </c>
      <c r="D8" s="26">
        <v>0</v>
      </c>
      <c r="E8" s="26">
        <v>74388</v>
      </c>
      <c r="F8" s="26">
        <v>0</v>
      </c>
      <c r="G8" s="26">
        <v>0</v>
      </c>
      <c r="H8" s="5">
        <f t="shared" si="0"/>
        <v>14</v>
      </c>
      <c r="I8" s="26">
        <v>13</v>
      </c>
      <c r="J8" s="26">
        <v>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2">
        <f t="shared" si="1"/>
        <v>0</v>
      </c>
      <c r="V8" s="27"/>
      <c r="W8" s="27">
        <v>228</v>
      </c>
      <c r="X8" s="26">
        <v>8</v>
      </c>
      <c r="Y8" s="1">
        <f t="shared" ref="Y8:Y18" si="2">Z8+AB8</f>
        <v>10</v>
      </c>
      <c r="Z8" s="26">
        <v>9</v>
      </c>
      <c r="AA8" s="26">
        <v>30.78</v>
      </c>
      <c r="AB8" s="26">
        <v>1</v>
      </c>
      <c r="AC8" s="26">
        <v>7</v>
      </c>
      <c r="AD8" s="26">
        <v>6</v>
      </c>
      <c r="AE8" s="26">
        <v>1</v>
      </c>
      <c r="AF8" s="26">
        <v>1</v>
      </c>
    </row>
    <row r="9" spans="1:37">
      <c r="A9" s="26" t="s">
        <v>70</v>
      </c>
      <c r="B9" s="26" t="s">
        <v>59</v>
      </c>
      <c r="C9" s="26" t="s">
        <v>65</v>
      </c>
      <c r="D9" s="26">
        <v>0</v>
      </c>
      <c r="E9" s="26">
        <v>58977.120000000003</v>
      </c>
      <c r="F9" s="26">
        <v>0</v>
      </c>
      <c r="G9" s="26">
        <v>22</v>
      </c>
      <c r="H9" s="5">
        <f t="shared" si="0"/>
        <v>22</v>
      </c>
      <c r="I9" s="26">
        <v>22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2">
        <f t="shared" si="1"/>
        <v>0</v>
      </c>
      <c r="V9" s="27">
        <v>0</v>
      </c>
      <c r="W9" s="27">
        <v>0</v>
      </c>
      <c r="X9" s="26">
        <v>5</v>
      </c>
      <c r="Y9" s="1">
        <f t="shared" si="2"/>
        <v>5</v>
      </c>
      <c r="Z9" s="26">
        <v>0</v>
      </c>
      <c r="AA9" s="26">
        <v>18</v>
      </c>
      <c r="AB9" s="26">
        <v>5</v>
      </c>
      <c r="AC9" s="26">
        <v>5</v>
      </c>
      <c r="AD9" s="26">
        <v>2</v>
      </c>
      <c r="AE9" s="26">
        <v>1</v>
      </c>
      <c r="AF9" s="26">
        <v>0</v>
      </c>
    </row>
    <row r="10" spans="1:37">
      <c r="A10" s="26" t="s">
        <v>71</v>
      </c>
      <c r="B10" s="26" t="s">
        <v>59</v>
      </c>
      <c r="C10" s="26" t="s">
        <v>65</v>
      </c>
      <c r="D10" s="26">
        <v>0</v>
      </c>
      <c r="E10" s="26">
        <v>0</v>
      </c>
      <c r="F10" s="26">
        <v>0</v>
      </c>
      <c r="G10" s="26">
        <v>0</v>
      </c>
      <c r="H10" s="5">
        <f t="shared" si="0"/>
        <v>40</v>
      </c>
      <c r="I10" s="26">
        <v>40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2">
        <f t="shared" si="1"/>
        <v>0</v>
      </c>
      <c r="V10" s="27">
        <v>0</v>
      </c>
      <c r="W10" s="27">
        <v>0</v>
      </c>
      <c r="X10" s="26">
        <v>10</v>
      </c>
      <c r="Y10" s="1">
        <f t="shared" si="2"/>
        <v>3</v>
      </c>
      <c r="Z10" s="26">
        <v>3</v>
      </c>
      <c r="AA10" s="26">
        <v>21.24</v>
      </c>
      <c r="AB10" s="26">
        <v>0</v>
      </c>
      <c r="AC10" s="26">
        <v>3</v>
      </c>
      <c r="AD10" s="26">
        <v>0</v>
      </c>
      <c r="AE10" s="26">
        <v>0</v>
      </c>
      <c r="AF10" s="26">
        <v>0</v>
      </c>
    </row>
    <row r="11" spans="1:37">
      <c r="A11" s="26" t="s">
        <v>73</v>
      </c>
      <c r="B11" s="26" t="s">
        <v>59</v>
      </c>
      <c r="C11" s="26" t="s">
        <v>65</v>
      </c>
      <c r="D11" s="26">
        <v>0</v>
      </c>
      <c r="E11" s="26">
        <v>0</v>
      </c>
      <c r="F11" s="26">
        <v>0</v>
      </c>
      <c r="G11" s="26">
        <v>0</v>
      </c>
      <c r="H11" s="5">
        <f t="shared" si="0"/>
        <v>90</v>
      </c>
      <c r="I11" s="26">
        <v>90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2">
        <f t="shared" si="1"/>
        <v>0</v>
      </c>
      <c r="V11" s="27">
        <v>0</v>
      </c>
      <c r="W11" s="27">
        <v>0</v>
      </c>
      <c r="X11" s="26">
        <v>10</v>
      </c>
      <c r="Y11" s="1">
        <f t="shared" si="2"/>
        <v>3</v>
      </c>
      <c r="Z11" s="26">
        <v>3</v>
      </c>
      <c r="AA11" s="26">
        <v>22.86</v>
      </c>
      <c r="AB11" s="26">
        <v>0</v>
      </c>
      <c r="AC11" s="26">
        <v>1</v>
      </c>
      <c r="AD11" s="26">
        <v>1</v>
      </c>
      <c r="AE11" s="26">
        <v>6</v>
      </c>
      <c r="AF11" s="26">
        <v>2</v>
      </c>
    </row>
    <row r="12" spans="1:37">
      <c r="A12" s="26" t="s">
        <v>74</v>
      </c>
      <c r="B12" s="26" t="s">
        <v>59</v>
      </c>
      <c r="C12" s="26" t="s">
        <v>65</v>
      </c>
      <c r="D12" s="26">
        <v>0</v>
      </c>
      <c r="E12" s="26">
        <v>0</v>
      </c>
      <c r="F12" s="26">
        <v>0</v>
      </c>
      <c r="G12" s="26">
        <v>0</v>
      </c>
      <c r="H12" s="5">
        <f t="shared" si="0"/>
        <v>2</v>
      </c>
      <c r="I12" s="26">
        <v>0</v>
      </c>
      <c r="J12" s="26">
        <v>2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2">
        <f t="shared" si="1"/>
        <v>0</v>
      </c>
      <c r="V12" s="27">
        <v>0</v>
      </c>
      <c r="W12" s="27">
        <v>0</v>
      </c>
      <c r="X12" s="26">
        <v>20</v>
      </c>
      <c r="Y12" s="1">
        <f t="shared" si="2"/>
        <v>2</v>
      </c>
      <c r="Z12" s="26">
        <v>2</v>
      </c>
      <c r="AA12" s="26">
        <v>1</v>
      </c>
      <c r="AB12" s="26">
        <v>0</v>
      </c>
      <c r="AC12" s="26">
        <v>0</v>
      </c>
      <c r="AD12" s="26">
        <v>2</v>
      </c>
      <c r="AE12" s="26">
        <v>0</v>
      </c>
      <c r="AF12" s="26">
        <v>0</v>
      </c>
    </row>
    <row r="13" spans="1:37">
      <c r="A13" s="26" t="s">
        <v>75</v>
      </c>
      <c r="B13" s="26" t="s">
        <v>59</v>
      </c>
      <c r="C13" s="26" t="s">
        <v>65</v>
      </c>
      <c r="D13" s="26">
        <v>0</v>
      </c>
      <c r="E13" s="26">
        <v>0</v>
      </c>
      <c r="F13" s="26">
        <v>0</v>
      </c>
      <c r="G13" s="26">
        <v>0</v>
      </c>
      <c r="H13" s="5">
        <f t="shared" si="0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5</v>
      </c>
      <c r="U13" s="22" t="e">
        <f t="shared" si="1"/>
        <v>#DIV/0!</v>
      </c>
      <c r="V13" s="27">
        <v>0</v>
      </c>
      <c r="W13" s="27">
        <v>52</v>
      </c>
      <c r="X13" s="26">
        <v>25</v>
      </c>
      <c r="Y13" s="1">
        <f t="shared" si="2"/>
        <v>8</v>
      </c>
      <c r="Z13" s="26">
        <v>8</v>
      </c>
      <c r="AA13" s="26">
        <v>36</v>
      </c>
      <c r="AB13" s="26">
        <v>0</v>
      </c>
      <c r="AC13" s="26">
        <v>2</v>
      </c>
      <c r="AD13" s="26">
        <v>8</v>
      </c>
      <c r="AE13" s="26">
        <v>2</v>
      </c>
      <c r="AF13" s="26">
        <v>2</v>
      </c>
    </row>
    <row r="14" spans="1:37">
      <c r="A14" s="26" t="s">
        <v>76</v>
      </c>
      <c r="B14" s="26" t="s">
        <v>59</v>
      </c>
      <c r="C14" s="26" t="s">
        <v>65</v>
      </c>
      <c r="D14" s="26">
        <v>0</v>
      </c>
      <c r="E14" s="26">
        <v>0</v>
      </c>
      <c r="F14" s="26">
        <v>0</v>
      </c>
      <c r="G14" s="26">
        <v>0</v>
      </c>
      <c r="H14" s="5">
        <f t="shared" si="0"/>
        <v>81</v>
      </c>
      <c r="I14" s="26">
        <v>81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2">
        <f t="shared" si="1"/>
        <v>0</v>
      </c>
      <c r="V14" s="27">
        <v>0</v>
      </c>
      <c r="W14" s="27">
        <v>0</v>
      </c>
      <c r="X14" s="26">
        <v>14</v>
      </c>
      <c r="Y14" s="1">
        <f t="shared" si="2"/>
        <v>4</v>
      </c>
      <c r="Z14" s="26">
        <v>4</v>
      </c>
      <c r="AA14" s="26">
        <v>1</v>
      </c>
      <c r="AB14" s="26">
        <v>0</v>
      </c>
      <c r="AC14" s="26">
        <v>2</v>
      </c>
      <c r="AD14" s="26">
        <v>4</v>
      </c>
      <c r="AE14" s="26">
        <v>1</v>
      </c>
      <c r="AF14" s="26">
        <v>4</v>
      </c>
    </row>
    <row r="15" spans="1:37">
      <c r="A15" s="26" t="s">
        <v>78</v>
      </c>
      <c r="B15" s="26" t="s">
        <v>59</v>
      </c>
      <c r="C15" s="26" t="s">
        <v>65</v>
      </c>
      <c r="D15" s="26">
        <v>4749346.8899999997</v>
      </c>
      <c r="E15" s="26">
        <v>668307.16</v>
      </c>
      <c r="F15" s="26">
        <v>0</v>
      </c>
      <c r="G15" s="26">
        <v>0</v>
      </c>
      <c r="H15" s="5">
        <f t="shared" si="0"/>
        <v>19</v>
      </c>
      <c r="I15" s="26">
        <v>0</v>
      </c>
      <c r="J15" s="26">
        <v>0</v>
      </c>
      <c r="K15" s="26">
        <v>0</v>
      </c>
      <c r="L15" s="26">
        <v>15</v>
      </c>
      <c r="M15" s="26">
        <v>0</v>
      </c>
      <c r="N15" s="26">
        <v>4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2">
        <f t="shared" si="1"/>
        <v>0</v>
      </c>
      <c r="V15" s="27">
        <v>0</v>
      </c>
      <c r="W15" s="27">
        <v>0</v>
      </c>
      <c r="X15" s="26">
        <v>12</v>
      </c>
      <c r="Y15" s="1">
        <f t="shared" si="2"/>
        <v>7</v>
      </c>
      <c r="Z15" s="26">
        <v>7</v>
      </c>
      <c r="AA15" s="26">
        <v>28</v>
      </c>
      <c r="AB15" s="26">
        <v>0</v>
      </c>
      <c r="AC15" s="26">
        <v>3</v>
      </c>
      <c r="AD15" s="26">
        <v>0</v>
      </c>
      <c r="AE15" s="26">
        <v>5</v>
      </c>
      <c r="AF15" s="26">
        <v>8</v>
      </c>
    </row>
    <row r="16" spans="1:37">
      <c r="A16" s="26" t="s">
        <v>79</v>
      </c>
      <c r="B16" s="26" t="s">
        <v>59</v>
      </c>
      <c r="C16" s="26" t="s">
        <v>65</v>
      </c>
      <c r="D16" s="26">
        <v>9725</v>
      </c>
      <c r="E16" s="26">
        <v>0</v>
      </c>
      <c r="F16" s="26">
        <v>0</v>
      </c>
      <c r="G16" s="26">
        <v>0</v>
      </c>
      <c r="H16" s="5">
        <f t="shared" si="0"/>
        <v>412</v>
      </c>
      <c r="I16" s="26">
        <v>0</v>
      </c>
      <c r="J16" s="26">
        <v>97</v>
      </c>
      <c r="K16" s="26">
        <v>25</v>
      </c>
      <c r="L16" s="26">
        <v>100</v>
      </c>
      <c r="M16" s="26">
        <v>0</v>
      </c>
      <c r="N16" s="26">
        <v>105</v>
      </c>
      <c r="O16" s="26">
        <v>0</v>
      </c>
      <c r="P16" s="26">
        <v>0</v>
      </c>
      <c r="Q16" s="26">
        <v>85</v>
      </c>
      <c r="R16" s="26">
        <v>0</v>
      </c>
      <c r="S16" s="26">
        <v>0</v>
      </c>
      <c r="T16" s="26">
        <v>0</v>
      </c>
      <c r="U16" s="22">
        <f t="shared" si="1"/>
        <v>0</v>
      </c>
      <c r="V16" s="27">
        <v>0</v>
      </c>
      <c r="W16" s="27">
        <v>0</v>
      </c>
      <c r="X16" s="26">
        <v>16.600000000000001</v>
      </c>
      <c r="Y16" s="1">
        <f t="shared" si="2"/>
        <v>5</v>
      </c>
      <c r="Z16" s="26">
        <v>5</v>
      </c>
      <c r="AA16" s="26">
        <v>20.2</v>
      </c>
      <c r="AB16" s="26">
        <v>0</v>
      </c>
      <c r="AC16" s="26">
        <v>5</v>
      </c>
      <c r="AD16" s="26">
        <v>1</v>
      </c>
      <c r="AE16" s="26">
        <v>0</v>
      </c>
      <c r="AF16" s="26">
        <v>5</v>
      </c>
    </row>
    <row r="17" spans="1:32">
      <c r="A17" s="26"/>
      <c r="B17" s="26"/>
      <c r="C17" s="26"/>
      <c r="D17" s="26"/>
      <c r="E17" s="26"/>
      <c r="F17" s="26"/>
      <c r="G17" s="26"/>
      <c r="H17" s="5">
        <f t="shared" si="0"/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2" t="e">
        <f t="shared" si="1"/>
        <v>#DIV/0!</v>
      </c>
      <c r="V17" s="27"/>
      <c r="W17" s="27"/>
      <c r="X17" s="26"/>
      <c r="Y17" s="1">
        <f t="shared" si="2"/>
        <v>0</v>
      </c>
      <c r="Z17" s="26"/>
      <c r="AA17" s="26"/>
      <c r="AB17" s="26"/>
      <c r="AC17" s="26"/>
      <c r="AD17" s="26"/>
      <c r="AE17" s="26"/>
      <c r="AF17" s="26"/>
    </row>
    <row r="18" spans="1:32">
      <c r="A18" s="26"/>
      <c r="B18" s="26"/>
      <c r="C18" s="26"/>
      <c r="D18" s="26"/>
      <c r="E18" s="26"/>
      <c r="F18" s="26"/>
      <c r="G18" s="26"/>
      <c r="H18" s="5">
        <f t="shared" si="0"/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2" t="e">
        <f t="shared" si="1"/>
        <v>#DIV/0!</v>
      </c>
      <c r="V18" s="27"/>
      <c r="W18" s="27"/>
      <c r="X18" s="26"/>
      <c r="Y18" s="1">
        <f t="shared" si="2"/>
        <v>0</v>
      </c>
      <c r="Z18" s="26"/>
      <c r="AA18" s="26"/>
      <c r="AB18" s="26"/>
      <c r="AC18" s="26"/>
      <c r="AD18" s="26"/>
      <c r="AE18" s="26"/>
      <c r="AF18" s="26"/>
    </row>
    <row r="19" spans="1:32" s="7" customFormat="1">
      <c r="A19" s="6" t="s">
        <v>8</v>
      </c>
      <c r="B19" s="8" t="s">
        <v>9</v>
      </c>
      <c r="C19" s="8" t="s">
        <v>9</v>
      </c>
      <c r="D19" s="8"/>
      <c r="E19" s="8"/>
      <c r="F19" s="8" t="s">
        <v>9</v>
      </c>
      <c r="G19" s="8">
        <f>SUM(G7:G18)</f>
        <v>22</v>
      </c>
      <c r="H19" s="8">
        <f>SUM(H7:H18)</f>
        <v>1208</v>
      </c>
      <c r="I19" s="8">
        <f t="shared" ref="I19:W19" si="3">SUM(I7:I18)</f>
        <v>547</v>
      </c>
      <c r="J19" s="8">
        <f t="shared" si="3"/>
        <v>175</v>
      </c>
      <c r="K19" s="8">
        <f t="shared" si="3"/>
        <v>25</v>
      </c>
      <c r="L19" s="8">
        <f t="shared" si="3"/>
        <v>267</v>
      </c>
      <c r="M19" s="8">
        <f t="shared" si="3"/>
        <v>0</v>
      </c>
      <c r="N19" s="8">
        <f t="shared" si="3"/>
        <v>109</v>
      </c>
      <c r="O19" s="8">
        <f t="shared" si="3"/>
        <v>0</v>
      </c>
      <c r="P19" s="8">
        <f t="shared" si="3"/>
        <v>0</v>
      </c>
      <c r="Q19" s="8">
        <f t="shared" si="3"/>
        <v>85</v>
      </c>
      <c r="R19" s="8">
        <f t="shared" si="3"/>
        <v>0</v>
      </c>
      <c r="S19" s="8">
        <f t="shared" si="3"/>
        <v>0</v>
      </c>
      <c r="T19" s="8">
        <f t="shared" si="3"/>
        <v>5</v>
      </c>
      <c r="U19" s="22">
        <f t="shared" si="1"/>
        <v>4.1390728476821195E-3</v>
      </c>
      <c r="V19" s="8">
        <f t="shared" si="3"/>
        <v>0</v>
      </c>
      <c r="W19" s="18">
        <f t="shared" si="3"/>
        <v>280</v>
      </c>
      <c r="X19" s="8" t="s">
        <v>9</v>
      </c>
      <c r="Y19" s="8" t="s">
        <v>9</v>
      </c>
      <c r="Z19" s="8" t="s">
        <v>9</v>
      </c>
      <c r="AA19" s="8" t="s">
        <v>9</v>
      </c>
      <c r="AB19" s="8" t="s">
        <v>9</v>
      </c>
      <c r="AC19" s="8" t="s">
        <v>9</v>
      </c>
      <c r="AD19" s="8" t="s">
        <v>9</v>
      </c>
      <c r="AE19" s="8" t="s">
        <v>9</v>
      </c>
      <c r="AF19" s="8" t="s">
        <v>9</v>
      </c>
    </row>
    <row r="20" spans="1:32" s="9" customFormat="1" ht="75">
      <c r="A20" s="10" t="s">
        <v>3</v>
      </c>
      <c r="B20" s="10" t="s">
        <v>5</v>
      </c>
      <c r="C20" s="10" t="s">
        <v>4</v>
      </c>
      <c r="D20" s="28" t="s">
        <v>6</v>
      </c>
      <c r="E20" s="29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1"/>
      <c r="U20" s="21"/>
      <c r="V20" s="10" t="s">
        <v>27</v>
      </c>
      <c r="W20" s="10"/>
      <c r="X20" s="10"/>
      <c r="Y20" s="21"/>
      <c r="Z20" s="51" t="s">
        <v>6</v>
      </c>
      <c r="AA20" s="51"/>
      <c r="AB20" s="51"/>
    </row>
    <row r="21" spans="1:32">
      <c r="A21" t="s">
        <v>34</v>
      </c>
    </row>
    <row r="22" spans="1:32">
      <c r="A22" t="s">
        <v>41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1">
    <mergeCell ref="X5:X6"/>
    <mergeCell ref="Z5:AA5"/>
    <mergeCell ref="AB5:AB6"/>
    <mergeCell ref="B1:B2"/>
    <mergeCell ref="A1:A2"/>
    <mergeCell ref="C1:F1"/>
    <mergeCell ref="G1:G2"/>
    <mergeCell ref="H5:H6"/>
    <mergeCell ref="A5:A6"/>
    <mergeCell ref="B5:B6"/>
    <mergeCell ref="C5:C6"/>
    <mergeCell ref="G5:G6"/>
    <mergeCell ref="D2:F2"/>
    <mergeCell ref="D3:F3"/>
    <mergeCell ref="D5:F5"/>
    <mergeCell ref="D20:F20"/>
    <mergeCell ref="K1:K2"/>
    <mergeCell ref="I5:S5"/>
    <mergeCell ref="AC5:AD5"/>
    <mergeCell ref="AE6:AF6"/>
    <mergeCell ref="P1:Q1"/>
    <mergeCell ref="H1:J1"/>
    <mergeCell ref="L1:L2"/>
    <mergeCell ref="M1:M2"/>
    <mergeCell ref="Y5:Y6"/>
    <mergeCell ref="R1:S1"/>
    <mergeCell ref="N1:O1"/>
    <mergeCell ref="T5:U5"/>
    <mergeCell ref="Z20:AB20"/>
    <mergeCell ref="V5:V6"/>
    <mergeCell ref="W5:W6"/>
  </mergeCells>
  <phoneticPr fontId="3" type="noConversion"/>
  <dataValidations count="2">
    <dataValidation type="list" allowBlank="1" showInputMessage="1" showErrorMessage="1" sqref="B7:B18">
      <formula1>$AJ$1:$AJ$4</formula1>
    </dataValidation>
    <dataValidation type="list" allowBlank="1" showInputMessage="1" showErrorMessage="1" sqref="C7:C18">
      <formula1>$AK$1:$AK$4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Муниципалитет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</dc:creator>
  <cp:lastModifiedBy>Пользователь</cp:lastModifiedBy>
  <dcterms:created xsi:type="dcterms:W3CDTF">2020-09-15T08:34:45Z</dcterms:created>
  <dcterms:modified xsi:type="dcterms:W3CDTF">2022-08-10T06:48:30Z</dcterms:modified>
</cp:coreProperties>
</file>